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Eugenia\Documents\SOLUCIONES FINANCIERAS CQ\NEW PROJECT\PLANTILLAS Y HERRAMIENTAS\GRATUITAS\"/>
    </mc:Choice>
  </mc:AlternateContent>
  <xr:revisionPtr revIDLastSave="0" documentId="8_{A244BBB2-4517-4045-BB9B-FA97BB94F9AF}" xr6:coauthVersionLast="47" xr6:coauthVersionMax="47" xr10:uidLastSave="{00000000-0000-0000-0000-000000000000}"/>
  <bookViews>
    <workbookView xWindow="20370" yWindow="-120" windowWidth="29040" windowHeight="15840" xr2:uid="{4511C883-DA51-4BE1-92A3-F6F785AE38B2}"/>
  </bookViews>
  <sheets>
    <sheet name="Cuota Variable" sheetId="3" r:id="rId1"/>
    <sheet name="Instruccion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F11" i="3"/>
  <c r="E18" i="3" l="1"/>
  <c r="E13" i="3"/>
  <c r="E15" i="3"/>
  <c r="E17" i="3"/>
  <c r="E19" i="3"/>
  <c r="E21" i="3"/>
  <c r="E23" i="3"/>
  <c r="E12" i="3"/>
  <c r="E14" i="3"/>
  <c r="E16" i="3"/>
  <c r="E20" i="3"/>
  <c r="E22" i="3"/>
  <c r="F12" i="3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E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tc={D04A5A1E-BBBE-4485-9030-D7C8903F41B8}</author>
  </authors>
  <commentList>
    <comment ref="D6" authorId="0" shapeId="0" xr:uid="{D04A5A1E-BBBE-4485-9030-D7C8903F41B8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Corresponde a la Tasa Periódica mes vencida</t>
      </text>
    </comment>
  </commentList>
</comments>
</file>

<file path=xl/sharedStrings.xml><?xml version="1.0" encoding="utf-8"?>
<sst xmlns="http://schemas.openxmlformats.org/spreadsheetml/2006/main" count="28" uniqueCount="19">
  <si>
    <t>Prestamo</t>
  </si>
  <si>
    <t>Periodo (Meses)</t>
  </si>
  <si>
    <t>Tasa Pactada  (M.V.)</t>
  </si>
  <si>
    <t>AMORTIZACIÓN CON CUOTA VARIABLE</t>
  </si>
  <si>
    <t>Periodo</t>
  </si>
  <si>
    <t>Capital</t>
  </si>
  <si>
    <t>Intereses</t>
  </si>
  <si>
    <t>Cuota</t>
  </si>
  <si>
    <t>Saldo</t>
  </si>
  <si>
    <t>COSTO TOTAL</t>
  </si>
  <si>
    <t>PUNTOS A TENER EN CUENTA PARA EL DILIGENCIAMIENTO</t>
  </si>
  <si>
    <t>Solo registra las casillas marcadas en color</t>
  </si>
  <si>
    <r>
      <t xml:space="preserve">La </t>
    </r>
    <r>
      <rPr>
        <b/>
        <sz val="11"/>
        <color theme="1"/>
        <rFont val="Calibri"/>
        <family val="2"/>
        <scheme val="minor"/>
      </rPr>
      <t>tasa pactada</t>
    </r>
    <r>
      <rPr>
        <sz val="11"/>
        <color theme="1"/>
        <rFont val="Calibri"/>
        <family val="2"/>
        <scheme val="minor"/>
      </rPr>
      <t xml:space="preserve"> corresponden a la tasa periódica mes vencida</t>
    </r>
  </si>
  <si>
    <t>2.1</t>
  </si>
  <si>
    <t>Si te brindan la tasa Efectiva Anual (EA), debes convertirla a Nominal y luego dividirla por el número de periodos (12)</t>
  </si>
  <si>
    <t>En caso que el periodo sea superior a los 12 meses se debe:</t>
  </si>
  <si>
    <t>3.1</t>
  </si>
  <si>
    <t>Seleccionar la fila 23 desde la columna B hasta la F y luego arrastrar con el mouse todos los datos seleccionados hacia abajo la cantidad de periodos necesaria</t>
  </si>
  <si>
    <r>
      <t xml:space="preserve">El </t>
    </r>
    <r>
      <rPr>
        <b/>
        <sz val="11"/>
        <color theme="1"/>
        <rFont val="Calibri"/>
        <family val="2"/>
        <scheme val="minor"/>
      </rPr>
      <t>costo total</t>
    </r>
    <r>
      <rPr>
        <sz val="11"/>
        <color theme="1"/>
        <rFont val="Calibri"/>
        <family val="2"/>
        <scheme val="minor"/>
      </rPr>
      <t xml:space="preserve"> corresponde al valor total cancelado al tercero por concepto de pago del capital y los intereses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</si>
</sst>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&quot;$&quot;\ #,##0_);[Red]\(&quot;$&quot;\ #,##0\)"/>
    <numFmt numFmtId="169" formatCode="_-* #,##0.0_-;\-* #,##0.0_-;_-* &quot;-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5" fillId="0" borderId="0" xfId="0" applyFont="1" applyAlignment="1">
      <alignment horizontal="center"/>
    </xf>
    <xf numFmtId="166" fontId="5" fillId="0" borderId="0" xfId="4" applyNumberFormat="1" applyFont="1"/>
    <xf numFmtId="0" fontId="5" fillId="0" borderId="0" xfId="0" applyFont="1"/>
    <xf numFmtId="0" fontId="5" fillId="0" borderId="0" xfId="5" applyFont="1"/>
    <xf numFmtId="0" fontId="4" fillId="0" borderId="0" xfId="3"/>
    <xf numFmtId="0" fontId="6" fillId="0" borderId="0" xfId="0" applyFont="1"/>
    <xf numFmtId="166" fontId="6" fillId="0" borderId="4" xfId="4" applyNumberFormat="1" applyFont="1" applyFill="1" applyBorder="1" applyAlignment="1">
      <alignment horizontal="center" vertical="center"/>
    </xf>
    <xf numFmtId="166" fontId="6" fillId="0" borderId="5" xfId="4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166" fontId="6" fillId="0" borderId="6" xfId="4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66" fontId="6" fillId="0" borderId="3" xfId="4" applyNumberFormat="1" applyFont="1" applyBorder="1"/>
    <xf numFmtId="168" fontId="6" fillId="0" borderId="3" xfId="0" applyNumberFormat="1" applyFont="1" applyBorder="1"/>
    <xf numFmtId="166" fontId="6" fillId="0" borderId="8" xfId="4" applyNumberFormat="1" applyFont="1" applyBorder="1"/>
    <xf numFmtId="166" fontId="5" fillId="0" borderId="3" xfId="4" applyNumberFormat="1" applyFont="1" applyBorder="1"/>
    <xf numFmtId="168" fontId="5" fillId="3" borderId="3" xfId="0" applyNumberFormat="1" applyFont="1" applyFill="1" applyBorder="1"/>
    <xf numFmtId="166" fontId="5" fillId="0" borderId="8" xfId="4" applyNumberFormat="1" applyFont="1" applyBorder="1"/>
    <xf numFmtId="168" fontId="5" fillId="0" borderId="3" xfId="0" applyNumberFormat="1" applyFont="1" applyBorder="1"/>
    <xf numFmtId="0" fontId="5" fillId="0" borderId="9" xfId="0" applyFont="1" applyBorder="1" applyAlignment="1">
      <alignment horizontal="center"/>
    </xf>
    <xf numFmtId="166" fontId="5" fillId="0" borderId="10" xfId="4" applyNumberFormat="1" applyFont="1" applyBorder="1"/>
    <xf numFmtId="168" fontId="5" fillId="0" borderId="10" xfId="0" applyNumberFormat="1" applyFont="1" applyBorder="1"/>
    <xf numFmtId="169" fontId="3" fillId="4" borderId="3" xfId="1" applyNumberFormat="1" applyFont="1" applyFill="1" applyBorder="1"/>
    <xf numFmtId="168" fontId="7" fillId="0" borderId="11" xfId="0" applyNumberFormat="1" applyFont="1" applyBorder="1"/>
    <xf numFmtId="168" fontId="6" fillId="0" borderId="11" xfId="0" applyNumberFormat="1" applyFont="1" applyBorder="1"/>
    <xf numFmtId="0" fontId="8" fillId="0" borderId="0" xfId="0" applyFont="1"/>
    <xf numFmtId="167" fontId="3" fillId="4" borderId="3" xfId="2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/>
    <xf numFmtId="166" fontId="5" fillId="0" borderId="3" xfId="4" applyNumberFormat="1" applyFont="1" applyBorder="1" applyAlignment="1">
      <alignment horizontal="left" vertical="center" wrapText="1"/>
    </xf>
    <xf numFmtId="168" fontId="5" fillId="0" borderId="0" xfId="0" applyNumberFormat="1" applyFont="1"/>
    <xf numFmtId="10" fontId="5" fillId="0" borderId="3" xfId="2" applyNumberFormat="1" applyFont="1" applyBorder="1" applyAlignment="1">
      <alignment horizontal="right" vertical="center" wrapText="1"/>
    </xf>
    <xf numFmtId="164" fontId="3" fillId="4" borderId="3" xfId="1" applyNumberFormat="1" applyFont="1" applyFill="1" applyBorder="1"/>
    <xf numFmtId="169" fontId="3" fillId="5" borderId="3" xfId="1" applyNumberFormat="1" applyFont="1" applyFill="1" applyBorder="1"/>
    <xf numFmtId="10" fontId="2" fillId="2" borderId="0" xfId="2" applyNumberFormat="1" applyFont="1" applyFill="1" applyAlignment="1">
      <alignment horizontal="center"/>
    </xf>
    <xf numFmtId="166" fontId="6" fillId="0" borderId="0" xfId="4" applyNumberFormat="1" applyFont="1" applyBorder="1" applyAlignment="1">
      <alignment horizontal="center"/>
    </xf>
    <xf numFmtId="166" fontId="6" fillId="0" borderId="1" xfId="4" applyNumberFormat="1" applyFont="1" applyBorder="1" applyAlignment="1">
      <alignment horizontal="left" vertical="center" wrapText="1"/>
    </xf>
    <xf numFmtId="166" fontId="6" fillId="0" borderId="2" xfId="4" applyNumberFormat="1" applyFont="1" applyBorder="1" applyAlignment="1">
      <alignment horizontal="left" vertical="center" wrapText="1"/>
    </xf>
    <xf numFmtId="166" fontId="6" fillId="0" borderId="3" xfId="4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Hipervínculo" xfId="3" builtinId="8"/>
    <cellStyle name="Millares [0]" xfId="1" builtinId="6"/>
    <cellStyle name="Millares 2" xfId="4" xr:uid="{B613D4F6-23D5-415E-95C1-17E9B3397A46}"/>
    <cellStyle name="Normal" xfId="0" builtinId="0"/>
    <cellStyle name="Normal 2" xfId="5" xr:uid="{5595596C-2E09-4B01-98C6-0A3EF3A36A1D}"/>
    <cellStyle name="Porcentaje" xfId="2" builtinId="5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114300</xdr:rowOff>
    </xdr:from>
    <xdr:to>
      <xdr:col>2</xdr:col>
      <xdr:colOff>647700</xdr:colOff>
      <xdr:row>2</xdr:row>
      <xdr:rowOff>82550</xdr:rowOff>
    </xdr:to>
    <xdr:sp macro="" textlink="">
      <xdr:nvSpPr>
        <xdr:cNvPr id="3" name="Flecha: a la derecha con muesca 2">
          <a:extLst>
            <a:ext uri="{FF2B5EF4-FFF2-40B4-BE49-F238E27FC236}">
              <a16:creationId xmlns:a16="http://schemas.microsoft.com/office/drawing/2014/main" id="{FFB753DB-8FE0-429C-BCF1-F65C483BA32E}"/>
            </a:ext>
          </a:extLst>
        </xdr:cNvPr>
        <xdr:cNvSpPr/>
      </xdr:nvSpPr>
      <xdr:spPr>
        <a:xfrm>
          <a:off x="920750" y="114300"/>
          <a:ext cx="1339850" cy="374650"/>
        </a:xfrm>
        <a:prstGeom prst="notchedRightArrow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600" b="1">
              <a:solidFill>
                <a:sysClr val="windowText" lastClr="000000"/>
              </a:solidFill>
            </a:rPr>
            <a:t>Registrar las casillas de color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</xdr:colOff>
      <xdr:row>9</xdr:row>
      <xdr:rowOff>111396</xdr:rowOff>
    </xdr:from>
    <xdr:to>
      <xdr:col>6</xdr:col>
      <xdr:colOff>482126</xdr:colOff>
      <xdr:row>10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9E91F1-9793-46E2-A422-4B0B81CC5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699" y="1825896"/>
          <a:ext cx="4279427" cy="212454"/>
        </a:xfrm>
        <a:prstGeom prst="rect">
          <a:avLst/>
        </a:prstGeom>
      </xdr:spPr>
    </xdr:pic>
    <xdr:clientData/>
  </xdr:twoCellAnchor>
  <xdr:twoCellAnchor>
    <xdr:from>
      <xdr:col>6</xdr:col>
      <xdr:colOff>342900</xdr:colOff>
      <xdr:row>10</xdr:row>
      <xdr:rowOff>12700</xdr:rowOff>
    </xdr:from>
    <xdr:to>
      <xdr:col>6</xdr:col>
      <xdr:colOff>542925</xdr:colOff>
      <xdr:row>11</xdr:row>
      <xdr:rowOff>22225</xdr:rowOff>
    </xdr:to>
    <xdr:sp macro="" textlink="">
      <xdr:nvSpPr>
        <xdr:cNvPr id="4" name="Signo más 3">
          <a:extLst>
            <a:ext uri="{FF2B5EF4-FFF2-40B4-BE49-F238E27FC236}">
              <a16:creationId xmlns:a16="http://schemas.microsoft.com/office/drawing/2014/main" id="{6489D6C5-5867-4AA7-A23D-5F6C298EAEA0}"/>
            </a:ext>
          </a:extLst>
        </xdr:cNvPr>
        <xdr:cNvSpPr/>
      </xdr:nvSpPr>
      <xdr:spPr>
        <a:xfrm>
          <a:off x="4533900" y="1917700"/>
          <a:ext cx="200025" cy="200025"/>
        </a:xfrm>
        <a:prstGeom prst="mathPlus">
          <a:avLst/>
        </a:prstGeom>
        <a:solidFill>
          <a:schemeClr val="tx1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men  Quintero Quintero" id="{1A1D0CF4-BAD5-40A9-88E6-9D76FC88B83C}" userId="Carmen  Quintero Quintero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6" dT="2021-08-07T21:17:29.92" personId="{1A1D0CF4-BAD5-40A9-88E6-9D76FC88B83C}" id="{D04A5A1E-BBBE-4485-9030-D7C8903F41B8}">
    <text>Corresponde a la Tasa Periódica mes vencida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762EB-AA49-4809-B139-77F011D9E3E0}">
  <sheetPr>
    <tabColor rgb="FF00CC99"/>
  </sheetPr>
  <dimension ref="B1:N24"/>
  <sheetViews>
    <sheetView showGridLines="0" tabSelected="1" zoomScale="150" zoomScaleNormal="150" workbookViewId="0">
      <selection activeCell="F4" sqref="F4"/>
    </sheetView>
  </sheetViews>
  <sheetFormatPr defaultColWidth="11.42578125" defaultRowHeight="15.75"/>
  <cols>
    <col min="1" max="1" width="13.5703125" style="3" customWidth="1"/>
    <col min="2" max="2" width="10.5703125" style="3" customWidth="1"/>
    <col min="3" max="3" width="12.140625" style="3" customWidth="1"/>
    <col min="4" max="4" width="13.42578125" style="3" bestFit="1" customWidth="1"/>
    <col min="5" max="5" width="14.42578125" style="31" customWidth="1"/>
    <col min="6" max="6" width="16" style="3" customWidth="1"/>
    <col min="7" max="7" width="11.5703125" style="3" customWidth="1"/>
    <col min="8" max="8" width="9.42578125" style="2" bestFit="1" customWidth="1"/>
    <col min="9" max="9" width="12" style="2" bestFit="1" customWidth="1"/>
    <col min="10" max="10" width="13.7109375" style="2" bestFit="1" customWidth="1"/>
    <col min="11" max="11" width="14.42578125" style="3" bestFit="1" customWidth="1"/>
    <col min="12" max="12" width="14.28515625" style="3" bestFit="1" customWidth="1"/>
    <col min="13" max="13" width="12" style="3" bestFit="1" customWidth="1"/>
    <col min="14" max="14" width="11.28515625" style="3" bestFit="1" customWidth="1"/>
    <col min="15" max="15" width="12.28515625" style="3" bestFit="1" customWidth="1"/>
    <col min="16" max="16384" width="11.42578125" style="3"/>
  </cols>
  <sheetData>
    <row r="1" spans="2:14">
      <c r="B1" s="1"/>
      <c r="C1" s="2"/>
      <c r="D1" s="2"/>
      <c r="E1" s="2"/>
      <c r="F1" s="2"/>
    </row>
    <row r="2" spans="2:14">
      <c r="B2" s="1"/>
      <c r="C2" s="2"/>
      <c r="D2" s="23"/>
      <c r="E2" s="3"/>
      <c r="F2" s="2"/>
    </row>
    <row r="3" spans="2:14">
      <c r="B3" s="1"/>
      <c r="C3" s="2"/>
      <c r="D3" s="2"/>
      <c r="E3" s="2"/>
      <c r="F3" s="2"/>
    </row>
    <row r="4" spans="2:14" ht="15.75" customHeight="1">
      <c r="B4" s="37" t="s">
        <v>0</v>
      </c>
      <c r="C4" s="38"/>
      <c r="D4" s="33">
        <v>30000000</v>
      </c>
      <c r="H4" s="39" t="s">
        <v>0</v>
      </c>
      <c r="I4" s="39"/>
      <c r="J4" s="30">
        <v>30000000</v>
      </c>
      <c r="N4" s="4"/>
    </row>
    <row r="5" spans="2:14">
      <c r="B5" s="39" t="s">
        <v>1</v>
      </c>
      <c r="C5" s="39"/>
      <c r="D5" s="33">
        <v>12</v>
      </c>
      <c r="H5" s="39" t="s">
        <v>1</v>
      </c>
      <c r="I5" s="39"/>
      <c r="J5" s="30">
        <v>12</v>
      </c>
      <c r="N5" s="5"/>
    </row>
    <row r="6" spans="2:14">
      <c r="B6" s="39" t="s">
        <v>2</v>
      </c>
      <c r="C6" s="39"/>
      <c r="D6" s="27">
        <v>0.01</v>
      </c>
      <c r="H6" s="39" t="s">
        <v>2</v>
      </c>
      <c r="I6" s="39"/>
      <c r="J6" s="32">
        <v>0.01</v>
      </c>
    </row>
    <row r="7" spans="2:14" ht="8.25" customHeight="1"/>
    <row r="8" spans="2:14" s="26" customFormat="1">
      <c r="B8" s="35" t="s">
        <v>3</v>
      </c>
      <c r="C8" s="35"/>
      <c r="D8" s="35"/>
      <c r="E8" s="35"/>
      <c r="F8" s="35"/>
      <c r="H8" s="35" t="s">
        <v>3</v>
      </c>
      <c r="I8" s="35"/>
      <c r="J8" s="35"/>
      <c r="K8" s="35"/>
      <c r="L8" s="35"/>
    </row>
    <row r="9" spans="2:14" ht="16.5" thickBot="1">
      <c r="E9" s="3"/>
      <c r="H9" s="3"/>
      <c r="I9" s="3"/>
      <c r="J9" s="3"/>
    </row>
    <row r="10" spans="2:14" s="11" customFormat="1">
      <c r="B10" s="7" t="s">
        <v>4</v>
      </c>
      <c r="C10" s="8" t="s">
        <v>5</v>
      </c>
      <c r="D10" s="8" t="s">
        <v>6</v>
      </c>
      <c r="E10" s="9" t="s">
        <v>7</v>
      </c>
      <c r="F10" s="10" t="s">
        <v>8</v>
      </c>
      <c r="H10" s="7" t="s">
        <v>4</v>
      </c>
      <c r="I10" s="8" t="s">
        <v>5</v>
      </c>
      <c r="J10" s="8" t="s">
        <v>6</v>
      </c>
      <c r="K10" s="9" t="s">
        <v>7</v>
      </c>
      <c r="L10" s="10" t="s">
        <v>8</v>
      </c>
    </row>
    <row r="11" spans="2:14" s="6" customFormat="1">
      <c r="B11" s="12">
        <v>0</v>
      </c>
      <c r="C11" s="13"/>
      <c r="D11" s="13"/>
      <c r="E11" s="14"/>
      <c r="F11" s="15">
        <f>+D4</f>
        <v>30000000</v>
      </c>
      <c r="H11" s="12">
        <v>0</v>
      </c>
      <c r="I11" s="13"/>
      <c r="J11" s="13"/>
      <c r="K11" s="14"/>
      <c r="L11" s="15"/>
    </row>
    <row r="12" spans="2:14">
      <c r="B12" s="12">
        <v>1</v>
      </c>
      <c r="C12" s="16">
        <f>+$D$4/$D$5</f>
        <v>2500000</v>
      </c>
      <c r="D12" s="16">
        <f>IPMT($D$6,B12,$D$5,-$D$4)</f>
        <v>300000</v>
      </c>
      <c r="E12" s="17">
        <f>+C12+D12</f>
        <v>2800000</v>
      </c>
      <c r="F12" s="18">
        <f>F11-C12</f>
        <v>27500000</v>
      </c>
      <c r="H12" s="12">
        <v>1</v>
      </c>
      <c r="I12" s="16"/>
      <c r="J12" s="16"/>
      <c r="K12" s="17"/>
      <c r="L12" s="18"/>
    </row>
    <row r="13" spans="2:14">
      <c r="B13" s="12">
        <v>2</v>
      </c>
      <c r="C13" s="16">
        <f t="shared" ref="C13:C23" si="0">+$D$4/$D$5</f>
        <v>2500000</v>
      </c>
      <c r="D13" s="16">
        <f t="shared" ref="D13:D23" si="1">IPMT($D$6,B13,$D$5,-$D$4)</f>
        <v>276345.3633964975</v>
      </c>
      <c r="E13" s="19">
        <f t="shared" ref="E13:E23" si="2">+C13+D13</f>
        <v>2776345.3633964974</v>
      </c>
      <c r="F13" s="18">
        <f>+F12-C13</f>
        <v>25000000</v>
      </c>
      <c r="H13" s="12">
        <v>2</v>
      </c>
      <c r="I13" s="16"/>
      <c r="J13" s="16"/>
      <c r="K13" s="17"/>
      <c r="L13" s="18"/>
    </row>
    <row r="14" spans="2:14">
      <c r="B14" s="12">
        <v>3</v>
      </c>
      <c r="C14" s="16">
        <f t="shared" si="0"/>
        <v>2500000</v>
      </c>
      <c r="D14" s="16">
        <f t="shared" si="1"/>
        <v>252454.18042695991</v>
      </c>
      <c r="E14" s="19">
        <f t="shared" si="2"/>
        <v>2752454.1804269599</v>
      </c>
      <c r="F14" s="18">
        <f t="shared" ref="F14:F23" si="3">+F13-C14</f>
        <v>22500000</v>
      </c>
      <c r="H14" s="12">
        <v>3</v>
      </c>
      <c r="I14" s="16"/>
      <c r="J14" s="16"/>
      <c r="K14" s="17"/>
      <c r="L14" s="18"/>
    </row>
    <row r="15" spans="2:14">
      <c r="B15" s="12">
        <v>4</v>
      </c>
      <c r="C15" s="16">
        <f t="shared" si="0"/>
        <v>2500000</v>
      </c>
      <c r="D15" s="16">
        <f t="shared" si="1"/>
        <v>228324.08562772704</v>
      </c>
      <c r="E15" s="19">
        <f t="shared" si="2"/>
        <v>2728324.0856277272</v>
      </c>
      <c r="F15" s="18">
        <f t="shared" si="3"/>
        <v>20000000</v>
      </c>
      <c r="H15" s="12">
        <v>4</v>
      </c>
      <c r="I15" s="16"/>
      <c r="J15" s="16"/>
      <c r="K15" s="17"/>
      <c r="L15" s="18"/>
    </row>
    <row r="16" spans="2:14">
      <c r="B16" s="12">
        <v>5</v>
      </c>
      <c r="C16" s="16">
        <f t="shared" si="0"/>
        <v>2500000</v>
      </c>
      <c r="D16" s="16">
        <f t="shared" si="1"/>
        <v>203952.68988050177</v>
      </c>
      <c r="E16" s="19">
        <f t="shared" si="2"/>
        <v>2703952.6898805019</v>
      </c>
      <c r="F16" s="18">
        <f t="shared" si="3"/>
        <v>17500000</v>
      </c>
      <c r="H16" s="12">
        <v>5</v>
      </c>
      <c r="I16" s="16"/>
      <c r="J16" s="16"/>
      <c r="K16" s="17"/>
      <c r="L16" s="18"/>
    </row>
    <row r="17" spans="2:12">
      <c r="B17" s="12">
        <v>6</v>
      </c>
      <c r="C17" s="16">
        <f t="shared" si="0"/>
        <v>2500000</v>
      </c>
      <c r="D17" s="16">
        <f t="shared" si="1"/>
        <v>179337.58017580427</v>
      </c>
      <c r="E17" s="19">
        <f t="shared" si="2"/>
        <v>2679337.5801758044</v>
      </c>
      <c r="F17" s="18">
        <f t="shared" si="3"/>
        <v>15000000</v>
      </c>
      <c r="H17" s="12">
        <v>6</v>
      </c>
      <c r="I17" s="16"/>
      <c r="J17" s="16"/>
      <c r="K17" s="17"/>
      <c r="L17" s="18"/>
    </row>
    <row r="18" spans="2:12">
      <c r="B18" s="12">
        <v>7</v>
      </c>
      <c r="C18" s="16">
        <f t="shared" si="0"/>
        <v>2500000</v>
      </c>
      <c r="D18" s="16">
        <f t="shared" si="1"/>
        <v>154476.31937405982</v>
      </c>
      <c r="E18" s="19">
        <f t="shared" si="2"/>
        <v>2654476.3193740598</v>
      </c>
      <c r="F18" s="18">
        <f t="shared" si="3"/>
        <v>12500000</v>
      </c>
      <c r="H18" s="12">
        <v>7</v>
      </c>
      <c r="I18" s="16"/>
      <c r="J18" s="16"/>
      <c r="K18" s="17"/>
      <c r="L18" s="18"/>
    </row>
    <row r="19" spans="2:12">
      <c r="B19" s="12">
        <v>8</v>
      </c>
      <c r="C19" s="16">
        <f t="shared" si="0"/>
        <v>2500000</v>
      </c>
      <c r="D19" s="16">
        <f t="shared" si="1"/>
        <v>129366.44596429792</v>
      </c>
      <c r="E19" s="19">
        <f t="shared" si="2"/>
        <v>2629366.4459642977</v>
      </c>
      <c r="F19" s="18">
        <f t="shared" si="3"/>
        <v>10000000</v>
      </c>
      <c r="H19" s="12">
        <v>8</v>
      </c>
      <c r="I19" s="16"/>
      <c r="J19" s="16"/>
      <c r="K19" s="17"/>
      <c r="L19" s="18"/>
    </row>
    <row r="20" spans="2:12">
      <c r="B20" s="12">
        <v>9</v>
      </c>
      <c r="C20" s="16">
        <f t="shared" si="0"/>
        <v>2500000</v>
      </c>
      <c r="D20" s="16">
        <f t="shared" si="1"/>
        <v>104005.47382043838</v>
      </c>
      <c r="E20" s="19">
        <f t="shared" si="2"/>
        <v>2604005.4738204386</v>
      </c>
      <c r="F20" s="18">
        <f t="shared" si="3"/>
        <v>7500000</v>
      </c>
      <c r="H20" s="12">
        <v>9</v>
      </c>
      <c r="I20" s="16"/>
      <c r="J20" s="16"/>
      <c r="K20" s="17"/>
      <c r="L20" s="18"/>
    </row>
    <row r="21" spans="2:12">
      <c r="B21" s="12">
        <v>10</v>
      </c>
      <c r="C21" s="16">
        <f t="shared" si="0"/>
        <v>2500000</v>
      </c>
      <c r="D21" s="16">
        <f t="shared" si="1"/>
        <v>78390.891955140251</v>
      </c>
      <c r="E21" s="19">
        <f t="shared" si="2"/>
        <v>2578390.89195514</v>
      </c>
      <c r="F21" s="18">
        <f t="shared" si="3"/>
        <v>5000000</v>
      </c>
      <c r="H21" s="12">
        <v>10</v>
      </c>
      <c r="I21" s="16"/>
      <c r="J21" s="16"/>
      <c r="K21" s="17"/>
      <c r="L21" s="18"/>
    </row>
    <row r="22" spans="2:12">
      <c r="B22" s="12">
        <v>11</v>
      </c>
      <c r="C22" s="16">
        <f t="shared" si="0"/>
        <v>2500000</v>
      </c>
      <c r="D22" s="16">
        <f t="shared" si="1"/>
        <v>52520.164271189155</v>
      </c>
      <c r="E22" s="19">
        <f t="shared" si="2"/>
        <v>2552520.1642711894</v>
      </c>
      <c r="F22" s="18">
        <f t="shared" si="3"/>
        <v>2500000</v>
      </c>
      <c r="H22" s="12">
        <v>11</v>
      </c>
      <c r="I22" s="16"/>
      <c r="J22" s="16"/>
      <c r="K22" s="17"/>
      <c r="L22" s="18"/>
    </row>
    <row r="23" spans="2:12" ht="16.5" thickBot="1">
      <c r="B23" s="20">
        <v>12</v>
      </c>
      <c r="C23" s="21">
        <f t="shared" si="0"/>
        <v>2500000</v>
      </c>
      <c r="D23" s="21">
        <f t="shared" si="1"/>
        <v>26390.729310398525</v>
      </c>
      <c r="E23" s="22">
        <f t="shared" si="2"/>
        <v>2526390.7293103985</v>
      </c>
      <c r="F23" s="34">
        <f t="shared" si="3"/>
        <v>0</v>
      </c>
      <c r="H23" s="12">
        <v>12</v>
      </c>
      <c r="I23" s="16"/>
      <c r="J23" s="16"/>
      <c r="K23" s="17"/>
      <c r="L23" s="34"/>
    </row>
    <row r="24" spans="2:12" ht="16.5" thickBot="1">
      <c r="B24" s="1"/>
      <c r="C24" s="36" t="s">
        <v>9</v>
      </c>
      <c r="D24" s="36"/>
      <c r="E24" s="24">
        <f>SUM(E12:E23)</f>
        <v>31985563.924203016</v>
      </c>
      <c r="F24" s="2"/>
      <c r="H24" s="1"/>
      <c r="I24" s="36"/>
      <c r="J24" s="36"/>
      <c r="K24" s="25"/>
      <c r="L24" s="2"/>
    </row>
  </sheetData>
  <mergeCells count="10">
    <mergeCell ref="B8:F8"/>
    <mergeCell ref="H8:L8"/>
    <mergeCell ref="C24:D24"/>
    <mergeCell ref="I24:J24"/>
    <mergeCell ref="B4:C4"/>
    <mergeCell ref="H4:I4"/>
    <mergeCell ref="B5:C5"/>
    <mergeCell ref="H5:I5"/>
    <mergeCell ref="B6:C6"/>
    <mergeCell ref="H6:I6"/>
  </mergeCells>
  <pageMargins left="0.70866141732283472" right="0.70866141732283472" top="0.74803149606299213" bottom="0.74803149606299213" header="0.31496062992125984" footer="0.31496062992125984"/>
  <pageSetup orientation="portrait" verticalDpi="300" r:id="rId1"/>
  <headerFooter>
    <oddHeader>&amp;L&amp;G&amp;CElaborado por:
Soluciones Financieras CQ&amp;RVersión: 1.0 &amp;D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6E932-CFCB-4635-B17C-EBCB1CAD998A}">
  <dimension ref="A2:J12"/>
  <sheetViews>
    <sheetView showGridLines="0" zoomScale="150" zoomScaleNormal="150" workbookViewId="0">
      <selection activeCell="H14" sqref="H14"/>
    </sheetView>
  </sheetViews>
  <sheetFormatPr defaultColWidth="11.42578125" defaultRowHeight="15"/>
  <cols>
    <col min="1" max="1" width="5.7109375" style="28" customWidth="1"/>
  </cols>
  <sheetData>
    <row r="2" spans="1:10">
      <c r="B2" s="29" t="s">
        <v>10</v>
      </c>
    </row>
    <row r="4" spans="1:10">
      <c r="A4" s="28">
        <v>1</v>
      </c>
      <c r="B4" t="s">
        <v>11</v>
      </c>
      <c r="F4" s="23"/>
    </row>
    <row r="5" spans="1:10">
      <c r="A5" s="28">
        <v>2</v>
      </c>
      <c r="B5" t="s">
        <v>12</v>
      </c>
    </row>
    <row r="6" spans="1:10">
      <c r="A6" s="28" t="s">
        <v>13</v>
      </c>
      <c r="B6" t="s">
        <v>14</v>
      </c>
    </row>
    <row r="7" spans="1:10">
      <c r="A7" s="28">
        <v>3</v>
      </c>
      <c r="B7" t="s">
        <v>15</v>
      </c>
    </row>
    <row r="8" spans="1:10">
      <c r="A8" s="28" t="s">
        <v>16</v>
      </c>
      <c r="B8" s="40" t="s">
        <v>17</v>
      </c>
      <c r="C8" s="40"/>
      <c r="D8" s="40"/>
      <c r="E8" s="40"/>
      <c r="F8" s="40"/>
      <c r="G8" s="40"/>
      <c r="H8" s="40"/>
      <c r="I8" s="40"/>
      <c r="J8" s="40"/>
    </row>
    <row r="9" spans="1:10">
      <c r="B9" s="40"/>
      <c r="C9" s="40"/>
      <c r="D9" s="40"/>
      <c r="E9" s="40"/>
      <c r="F9" s="40"/>
      <c r="G9" s="40"/>
      <c r="H9" s="40"/>
      <c r="I9" s="40"/>
      <c r="J9" s="40"/>
    </row>
    <row r="12" spans="1:10">
      <c r="A12" s="28">
        <v>4</v>
      </c>
      <c r="B12" t="s">
        <v>18</v>
      </c>
    </row>
  </sheetData>
  <mergeCells count="1">
    <mergeCell ref="B8:J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Eugenia</dc:creator>
  <cp:keywords/>
  <dc:description/>
  <cp:lastModifiedBy/>
  <cp:revision/>
  <dcterms:created xsi:type="dcterms:W3CDTF">2021-08-07T21:15:10Z</dcterms:created>
  <dcterms:modified xsi:type="dcterms:W3CDTF">2021-09-28T18:21:48Z</dcterms:modified>
  <cp:category/>
  <cp:contentStatus/>
</cp:coreProperties>
</file>